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38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2" i="2" l="1"/>
  <c r="P2" i="2" s="1"/>
  <c r="M2" i="2"/>
  <c r="N2" i="2" s="1"/>
  <c r="Q2" i="2" l="1"/>
</calcChain>
</file>

<file path=xl/sharedStrings.xml><?xml version="1.0" encoding="utf-8"?>
<sst xmlns="http://schemas.openxmlformats.org/spreadsheetml/2006/main" count="189" uniqueCount="114">
  <si>
    <t>Site</t>
  </si>
  <si>
    <t>BAO Tower</t>
  </si>
  <si>
    <t>Chatfield Park</t>
  </si>
  <si>
    <t>Denver-LaCasa</t>
  </si>
  <si>
    <t>NREL-Golden</t>
  </si>
  <si>
    <t>Platteville</t>
  </si>
  <si>
    <t>Aurora East</t>
  </si>
  <si>
    <t>CAMP</t>
  </si>
  <si>
    <t>I-25 Denver</t>
  </si>
  <si>
    <t>Niwot Ridge</t>
  </si>
  <si>
    <t>Rocky Flats-N</t>
  </si>
  <si>
    <t>Squaw Mountain</t>
  </si>
  <si>
    <t>Table Mountain</t>
  </si>
  <si>
    <t>Welch</t>
  </si>
  <si>
    <t>Greeley-Weld Airport</t>
  </si>
  <si>
    <t>Parkland Airport</t>
  </si>
  <si>
    <t>X</t>
  </si>
  <si>
    <t>AQS</t>
  </si>
  <si>
    <t>Boulder (South Boulder Creek)</t>
  </si>
  <si>
    <t>O3</t>
  </si>
  <si>
    <t>PM2.5</t>
  </si>
  <si>
    <t>CO</t>
  </si>
  <si>
    <t>PM10</t>
  </si>
  <si>
    <t>NO2</t>
  </si>
  <si>
    <t>SO2</t>
  </si>
  <si>
    <t>Site Lat</t>
  </si>
  <si>
    <t>Site Lon</t>
  </si>
  <si>
    <t>Aspen Park</t>
  </si>
  <si>
    <t>Commerce City</t>
  </si>
  <si>
    <t>Longmont-Municipal</t>
  </si>
  <si>
    <t>National Jewish Hospital</t>
  </si>
  <si>
    <t>Welby</t>
  </si>
  <si>
    <t>Point1-Lat</t>
  </si>
  <si>
    <t>Point1-Lon</t>
  </si>
  <si>
    <t>Point2-Lat</t>
  </si>
  <si>
    <t>Point2-Lon</t>
  </si>
  <si>
    <t>Dist in km</t>
  </si>
  <si>
    <t>Yes</t>
  </si>
  <si>
    <t>P3 Flight Plan Waypoint?</t>
  </si>
  <si>
    <t>No</t>
  </si>
  <si>
    <t>Waypoint Lat</t>
  </si>
  <si>
    <t>Waypoint Lon</t>
  </si>
  <si>
    <t>080350004</t>
  </si>
  <si>
    <t>080310026</t>
  </si>
  <si>
    <t>080690011</t>
  </si>
  <si>
    <t>080590011</t>
  </si>
  <si>
    <t>080050006</t>
  </si>
  <si>
    <t>080131001</t>
  </si>
  <si>
    <t>080310002</t>
  </si>
  <si>
    <t>080310027</t>
  </si>
  <si>
    <t>080590006</t>
  </si>
  <si>
    <t>080590005</t>
  </si>
  <si>
    <t>081230009</t>
  </si>
  <si>
    <t>080590013</t>
  </si>
  <si>
    <t>080010006</t>
  </si>
  <si>
    <t>080130003</t>
  </si>
  <si>
    <t>080310013</t>
  </si>
  <si>
    <t>080013001</t>
  </si>
  <si>
    <t>080691004</t>
  </si>
  <si>
    <t>080690009</t>
  </si>
  <si>
    <t>081230006</t>
  </si>
  <si>
    <t>081230010</t>
  </si>
  <si>
    <t>080130011</t>
  </si>
  <si>
    <t>GROUND-BAO-TOWER</t>
  </si>
  <si>
    <t>GROUND-CHATFIELD-PARK</t>
  </si>
  <si>
    <t>GROUND-DENVER-LACASA</t>
  </si>
  <si>
    <t>GROUND-FORT-COLLINS</t>
  </si>
  <si>
    <t>GROUND-NREL-GOLDEN</t>
  </si>
  <si>
    <t>GROUND-PLATTEVILLE</t>
  </si>
  <si>
    <t>GROUND-AURORA-EAST</t>
  </si>
  <si>
    <t>GROUND-BOULDER</t>
  </si>
  <si>
    <t>GROUND-CAMP</t>
  </si>
  <si>
    <t>GROUND-I25-DENVER</t>
  </si>
  <si>
    <t>GROUND-NIWOT-RIDGE</t>
  </si>
  <si>
    <t>GROUND-ROCKY-FLATS</t>
  </si>
  <si>
    <t>GROUND-SQUAW-MTN</t>
  </si>
  <si>
    <t>GROUND-TABLE-MTN</t>
  </si>
  <si>
    <t>GROUND-WELCH</t>
  </si>
  <si>
    <t>GROUND-WELD-TOWER</t>
  </si>
  <si>
    <t>GROUND-GREELEY-AIRPORT</t>
  </si>
  <si>
    <t>GROUND-PARKLAND-AIRPORT</t>
  </si>
  <si>
    <t>GROUND-OTHER</t>
  </si>
  <si>
    <t>LocationID</t>
  </si>
  <si>
    <t>Boulder (CU/Athens)</t>
  </si>
  <si>
    <t>Fort Collins-West</t>
  </si>
  <si>
    <t>Weld Co. Tower</t>
  </si>
  <si>
    <t>Fort Collins-CSU</t>
  </si>
  <si>
    <t>Fort Collins-CSU Facilities</t>
  </si>
  <si>
    <t>Greeley Hospital</t>
  </si>
  <si>
    <t>Greeley Annex</t>
  </si>
  <si>
    <t>DataID</t>
  </si>
  <si>
    <t>DISCOVERAQ-CDPHE-AspenPark</t>
  </si>
  <si>
    <t>DISCOVERAQ-CDPHE-AuroraEast</t>
  </si>
  <si>
    <t>DISCOVERAQ-CDPHE-Boulder-CU-Athens</t>
  </si>
  <si>
    <t>DISCOVERAQ-CDPHE-Boulder-SouthBoulderCreek</t>
  </si>
  <si>
    <t>DISCOVERAQ-CDPHE-ChatfieldPark</t>
  </si>
  <si>
    <t>DISCOVERAQ-CDPHE-CommerceCity</t>
  </si>
  <si>
    <t>DISCOVERAQ-CDPHE-Denver-CAMP</t>
  </si>
  <si>
    <t>DISCOVERAQ-CDPHE-Denver-I25</t>
  </si>
  <si>
    <t>DISCOVERAQ-CDPHE-Denver-LaCasa</t>
  </si>
  <si>
    <t>DISCOVERAQ-CDPHE-Denver-NJH</t>
  </si>
  <si>
    <t>DISCOVERAQ-CDPHE-FortCollins-CSU</t>
  </si>
  <si>
    <t>DISCOVERAQ-CDPHE-FortCollins-CSUFacilities</t>
  </si>
  <si>
    <t>DISCOVERAQ-CDPHE-FortCollins-West</t>
  </si>
  <si>
    <t>DISCOVERAQ-CDPHE-Greeley-Annex</t>
  </si>
  <si>
    <t>DISCOVERAQ-CDPHE-Greeley-Hospital</t>
  </si>
  <si>
    <t>DISCOVERAQ-CDPHE-Greeley-WeldCoTower</t>
  </si>
  <si>
    <t>DISCOVERAQ-CDPHE-Longmont</t>
  </si>
  <si>
    <t>DISCOVERAQ-CDPHE-NREL-Golden</t>
  </si>
  <si>
    <t>DISCOVERAQ-CDPHE-RockyFlats-N</t>
  </si>
  <si>
    <t>DISCOVERAQ-CDPHE-Welby</t>
  </si>
  <si>
    <t>DISCOVERAQ-CDPHE-Welch</t>
  </si>
  <si>
    <t>Table showing availability of ground site data collected by CDPHE and obtained through AirNowTech.org</t>
  </si>
  <si>
    <t>ICARTT-formatted data available on the DISCOVER-AQ CO data archive (https://www-air.larc.nasa.gov/cgi-bin/ArcView/discover-aq.co-2014) in the tab corresponding to the site's LocationID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</si>
</sst>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0" fillId="3" borderId="1" xfId="0" applyFill="1" applyBorder="1"/>
    <xf numFmtId="0" fontId="0" fillId="6" borderId="1" xfId="0" applyFill="1" applyBorder="1"/>
    <xf numFmtId="0" fontId="0" fillId="5" borderId="1" xfId="0" applyFill="1" applyBorder="1" applyAlignment="1">
      <alignment horizontal="center"/>
    </xf>
    <xf numFmtId="0" fontId="0" fillId="2" borderId="1" xfId="0" applyFill="1" applyBorder="1"/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49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49" fontId="0" fillId="3" borderId="1" xfId="0" quotePrefix="1" applyNumberFormat="1" applyFill="1" applyBorder="1" applyAlignment="1">
      <alignment horizontal="center"/>
    </xf>
    <xf numFmtId="49" fontId="0" fillId="2" borderId="1" xfId="0" quotePrefix="1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1" xfId="0" quotePrefix="1" applyNumberFormat="1" applyFill="1" applyBorder="1" applyAlignment="1">
      <alignment horizontal="left"/>
    </xf>
    <xf numFmtId="49" fontId="0" fillId="2" borderId="1" xfId="0" quotePrefix="1" applyNumberFormat="1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workbookViewId="0"/>
  </sheetViews>
  <sheetFormatPr defaultRowHeight="15" x14ac:dyDescent="0.25"/>
  <cols>
    <col min="1" max="1" width="34.140625" bestFit="1" customWidth="1"/>
    <col min="2" max="2" width="28.140625" bestFit="1" customWidth="1"/>
    <col min="3" max="3" width="2.85546875" customWidth="1"/>
    <col min="4" max="4" width="23.28515625" bestFit="1" customWidth="1"/>
    <col min="5" max="5" width="12.5703125" bestFit="1" customWidth="1"/>
    <col min="6" max="6" width="13.28515625" bestFit="1" customWidth="1"/>
    <col min="7" max="7" width="2.85546875" customWidth="1"/>
    <col min="8" max="10" width="11.7109375" style="7" customWidth="1"/>
    <col min="11" max="11" width="2.85546875" customWidth="1"/>
    <col min="18" max="18" width="2.85546875" customWidth="1"/>
    <col min="19" max="19" width="46" style="7" bestFit="1" customWidth="1"/>
  </cols>
  <sheetData>
    <row r="1" spans="1:19" x14ac:dyDescent="0.25">
      <c r="A1" s="15" t="s">
        <v>0</v>
      </c>
      <c r="B1" s="15" t="s">
        <v>82</v>
      </c>
      <c r="C1" s="19"/>
      <c r="D1" s="15" t="s">
        <v>38</v>
      </c>
      <c r="E1" s="15" t="s">
        <v>40</v>
      </c>
      <c r="F1" s="15" t="s">
        <v>41</v>
      </c>
      <c r="G1" s="19"/>
      <c r="H1" s="15" t="s">
        <v>17</v>
      </c>
      <c r="I1" s="15" t="s">
        <v>25</v>
      </c>
      <c r="J1" s="15" t="s">
        <v>26</v>
      </c>
      <c r="K1" s="19"/>
      <c r="L1" s="15" t="s">
        <v>19</v>
      </c>
      <c r="M1" s="15" t="s">
        <v>23</v>
      </c>
      <c r="N1" s="15" t="s">
        <v>21</v>
      </c>
      <c r="O1" s="15" t="s">
        <v>24</v>
      </c>
      <c r="P1" s="15" t="s">
        <v>20</v>
      </c>
      <c r="Q1" s="15" t="s">
        <v>22</v>
      </c>
      <c r="R1" s="19"/>
      <c r="S1" s="15" t="s">
        <v>90</v>
      </c>
    </row>
    <row r="2" spans="1:19" s="1" customFormat="1" x14ac:dyDescent="0.25">
      <c r="A2" s="2" t="s">
        <v>1</v>
      </c>
      <c r="B2" s="2" t="s">
        <v>63</v>
      </c>
      <c r="C2" s="3"/>
      <c r="D2" s="4" t="s">
        <v>37</v>
      </c>
      <c r="E2" s="13">
        <v>40.05003</v>
      </c>
      <c r="F2" s="13">
        <v>-105.003835</v>
      </c>
      <c r="G2" s="3"/>
      <c r="H2" s="8"/>
      <c r="I2" s="9"/>
      <c r="J2" s="9"/>
      <c r="K2" s="3"/>
      <c r="L2" s="4"/>
      <c r="M2" s="4"/>
      <c r="N2" s="4"/>
      <c r="O2" s="4"/>
      <c r="P2" s="4"/>
      <c r="Q2" s="4"/>
      <c r="R2" s="3"/>
      <c r="S2" s="16"/>
    </row>
    <row r="3" spans="1:19" s="1" customFormat="1" x14ac:dyDescent="0.25">
      <c r="A3" s="2" t="s">
        <v>2</v>
      </c>
      <c r="B3" s="2" t="s">
        <v>64</v>
      </c>
      <c r="C3" s="3"/>
      <c r="D3" s="4" t="s">
        <v>37</v>
      </c>
      <c r="E3" s="13">
        <v>39.534500000000001</v>
      </c>
      <c r="F3" s="13">
        <v>-105.070365</v>
      </c>
      <c r="G3" s="3"/>
      <c r="H3" s="10" t="s">
        <v>42</v>
      </c>
      <c r="I3" s="9">
        <v>39.534488000000003</v>
      </c>
      <c r="J3" s="9">
        <v>-105.070358</v>
      </c>
      <c r="K3" s="3"/>
      <c r="L3" s="4" t="s">
        <v>16</v>
      </c>
      <c r="M3" s="4"/>
      <c r="N3" s="4"/>
      <c r="O3" s="4"/>
      <c r="P3" s="4" t="s">
        <v>16</v>
      </c>
      <c r="Q3" s="4"/>
      <c r="R3" s="3"/>
      <c r="S3" s="17" t="s">
        <v>95</v>
      </c>
    </row>
    <row r="4" spans="1:19" s="1" customFormat="1" x14ac:dyDescent="0.25">
      <c r="A4" s="2" t="s">
        <v>3</v>
      </c>
      <c r="B4" s="2" t="s">
        <v>65</v>
      </c>
      <c r="C4" s="3"/>
      <c r="D4" s="4" t="s">
        <v>37</v>
      </c>
      <c r="E4" s="13">
        <v>39.779483333333332</v>
      </c>
      <c r="F4" s="13">
        <v>-105.00518</v>
      </c>
      <c r="G4" s="3"/>
      <c r="H4" s="10" t="s">
        <v>43</v>
      </c>
      <c r="I4" s="9">
        <v>39.77946</v>
      </c>
      <c r="J4" s="9">
        <v>-105.005124</v>
      </c>
      <c r="K4" s="3"/>
      <c r="L4" s="4" t="s">
        <v>16</v>
      </c>
      <c r="M4" s="4" t="s">
        <v>16</v>
      </c>
      <c r="N4" s="4" t="s">
        <v>16</v>
      </c>
      <c r="O4" s="4" t="s">
        <v>16</v>
      </c>
      <c r="P4" s="4" t="s">
        <v>16</v>
      </c>
      <c r="Q4" s="4" t="s">
        <v>16</v>
      </c>
      <c r="R4" s="3"/>
      <c r="S4" s="17" t="s">
        <v>99</v>
      </c>
    </row>
    <row r="5" spans="1:19" s="1" customFormat="1" x14ac:dyDescent="0.25">
      <c r="A5" s="2" t="s">
        <v>84</v>
      </c>
      <c r="B5" s="2" t="s">
        <v>66</v>
      </c>
      <c r="C5" s="3"/>
      <c r="D5" s="4" t="s">
        <v>37</v>
      </c>
      <c r="E5" s="13">
        <v>40.592799999999997</v>
      </c>
      <c r="F5" s="13">
        <v>-105.14140999999999</v>
      </c>
      <c r="G5" s="3"/>
      <c r="H5" s="10" t="s">
        <v>44</v>
      </c>
      <c r="I5" s="9">
        <v>40.592542999999999</v>
      </c>
      <c r="J5" s="9">
        <v>-105.141122</v>
      </c>
      <c r="K5" s="3"/>
      <c r="L5" s="4" t="s">
        <v>16</v>
      </c>
      <c r="M5" s="4"/>
      <c r="N5" s="4"/>
      <c r="O5" s="4"/>
      <c r="P5" s="4"/>
      <c r="Q5" s="4"/>
      <c r="R5" s="3"/>
      <c r="S5" s="17" t="s">
        <v>103</v>
      </c>
    </row>
    <row r="6" spans="1:19" s="1" customFormat="1" x14ac:dyDescent="0.25">
      <c r="A6" s="2" t="s">
        <v>4</v>
      </c>
      <c r="B6" s="2" t="s">
        <v>67</v>
      </c>
      <c r="C6" s="3"/>
      <c r="D6" s="4" t="s">
        <v>37</v>
      </c>
      <c r="E6" s="13">
        <v>39.743716666666664</v>
      </c>
      <c r="F6" s="13">
        <v>-105.17798333333333</v>
      </c>
      <c r="G6" s="3"/>
      <c r="H6" s="10" t="s">
        <v>45</v>
      </c>
      <c r="I6" s="9">
        <v>39.743724</v>
      </c>
      <c r="J6" s="9">
        <v>-105.177989</v>
      </c>
      <c r="K6" s="3"/>
      <c r="L6" s="4" t="s">
        <v>16</v>
      </c>
      <c r="M6" s="4"/>
      <c r="N6" s="4"/>
      <c r="O6" s="4"/>
      <c r="P6" s="4"/>
      <c r="Q6" s="4"/>
      <c r="R6" s="3"/>
      <c r="S6" s="17" t="s">
        <v>108</v>
      </c>
    </row>
    <row r="7" spans="1:19" s="1" customFormat="1" x14ac:dyDescent="0.25">
      <c r="A7" s="2" t="s">
        <v>5</v>
      </c>
      <c r="B7" s="2" t="s">
        <v>68</v>
      </c>
      <c r="C7" s="3"/>
      <c r="D7" s="4" t="s">
        <v>37</v>
      </c>
      <c r="E7" s="13">
        <v>40.182766666666666</v>
      </c>
      <c r="F7" s="13">
        <v>-104.7261</v>
      </c>
      <c r="G7" s="3"/>
      <c r="H7" s="8"/>
      <c r="I7" s="9"/>
      <c r="J7" s="9"/>
      <c r="K7" s="3"/>
      <c r="L7" s="4"/>
      <c r="M7" s="4"/>
      <c r="N7" s="4"/>
      <c r="O7" s="4"/>
      <c r="P7" s="4"/>
      <c r="Q7" s="4"/>
      <c r="R7" s="3"/>
      <c r="S7" s="16"/>
    </row>
    <row r="8" spans="1:19" s="1" customFormat="1" x14ac:dyDescent="0.25">
      <c r="A8" s="2" t="s">
        <v>6</v>
      </c>
      <c r="B8" s="2" t="s">
        <v>69</v>
      </c>
      <c r="C8" s="3"/>
      <c r="D8" s="4" t="s">
        <v>39</v>
      </c>
      <c r="E8" s="13"/>
      <c r="F8" s="13"/>
      <c r="G8" s="3"/>
      <c r="H8" s="10" t="s">
        <v>46</v>
      </c>
      <c r="I8" s="9">
        <v>39.638528999999998</v>
      </c>
      <c r="J8" s="9">
        <v>-104.569074</v>
      </c>
      <c r="K8" s="3"/>
      <c r="L8" s="4" t="s">
        <v>16</v>
      </c>
      <c r="M8" s="4"/>
      <c r="N8" s="4"/>
      <c r="O8" s="4"/>
      <c r="P8" s="4"/>
      <c r="Q8" s="4"/>
      <c r="R8" s="3"/>
      <c r="S8" s="17" t="s">
        <v>92</v>
      </c>
    </row>
    <row r="9" spans="1:19" s="1" customFormat="1" x14ac:dyDescent="0.25">
      <c r="A9" s="2" t="s">
        <v>83</v>
      </c>
      <c r="B9" s="2" t="s">
        <v>70</v>
      </c>
      <c r="C9" s="3"/>
      <c r="D9" s="4" t="s">
        <v>39</v>
      </c>
      <c r="E9" s="13"/>
      <c r="F9" s="13"/>
      <c r="G9" s="3"/>
      <c r="H9" s="10" t="s">
        <v>47</v>
      </c>
      <c r="I9" s="9">
        <v>40.012968999999998</v>
      </c>
      <c r="J9" s="9">
        <v>-105.267212</v>
      </c>
      <c r="K9" s="3"/>
      <c r="L9" s="4"/>
      <c r="M9" s="4"/>
      <c r="N9" s="4"/>
      <c r="O9" s="4"/>
      <c r="P9" s="4" t="s">
        <v>16</v>
      </c>
      <c r="Q9" s="4"/>
      <c r="R9" s="3"/>
      <c r="S9" s="17" t="s">
        <v>93</v>
      </c>
    </row>
    <row r="10" spans="1:19" s="1" customFormat="1" x14ac:dyDescent="0.25">
      <c r="A10" s="2" t="s">
        <v>7</v>
      </c>
      <c r="B10" s="2" t="s">
        <v>71</v>
      </c>
      <c r="C10" s="3"/>
      <c r="D10" s="4" t="s">
        <v>39</v>
      </c>
      <c r="E10" s="13"/>
      <c r="F10" s="13"/>
      <c r="G10" s="3"/>
      <c r="H10" s="10" t="s">
        <v>48</v>
      </c>
      <c r="I10" s="9">
        <v>39.751184000000002</v>
      </c>
      <c r="J10" s="9">
        <v>-104.98762499999999</v>
      </c>
      <c r="K10" s="3"/>
      <c r="L10" s="4" t="s">
        <v>16</v>
      </c>
      <c r="M10" s="4" t="s">
        <v>16</v>
      </c>
      <c r="N10" s="4" t="s">
        <v>16</v>
      </c>
      <c r="O10" s="4" t="s">
        <v>16</v>
      </c>
      <c r="P10" s="4" t="s">
        <v>16</v>
      </c>
      <c r="Q10" s="4" t="s">
        <v>16</v>
      </c>
      <c r="R10" s="3"/>
      <c r="S10" s="17" t="s">
        <v>97</v>
      </c>
    </row>
    <row r="11" spans="1:19" s="1" customFormat="1" x14ac:dyDescent="0.25">
      <c r="A11" s="2" t="s">
        <v>8</v>
      </c>
      <c r="B11" s="2" t="s">
        <v>72</v>
      </c>
      <c r="C11" s="3"/>
      <c r="D11" s="4" t="s">
        <v>39</v>
      </c>
      <c r="E11" s="13"/>
      <c r="F11" s="13"/>
      <c r="G11" s="3"/>
      <c r="H11" s="10" t="s">
        <v>49</v>
      </c>
      <c r="I11" s="9">
        <v>39.732146</v>
      </c>
      <c r="J11" s="9">
        <v>-105.015317</v>
      </c>
      <c r="K11" s="3"/>
      <c r="L11" s="4"/>
      <c r="M11" s="4" t="s">
        <v>16</v>
      </c>
      <c r="N11" s="4" t="s">
        <v>16</v>
      </c>
      <c r="O11" s="4"/>
      <c r="P11" s="4" t="s">
        <v>16</v>
      </c>
      <c r="Q11" s="4" t="s">
        <v>16</v>
      </c>
      <c r="R11" s="3"/>
      <c r="S11" s="17" t="s">
        <v>98</v>
      </c>
    </row>
    <row r="12" spans="1:19" s="1" customFormat="1" x14ac:dyDescent="0.25">
      <c r="A12" s="2" t="s">
        <v>9</v>
      </c>
      <c r="B12" s="2" t="s">
        <v>73</v>
      </c>
      <c r="C12" s="3"/>
      <c r="D12" s="4" t="s">
        <v>39</v>
      </c>
      <c r="E12" s="13"/>
      <c r="F12" s="13"/>
      <c r="G12" s="3"/>
      <c r="H12" s="8"/>
      <c r="I12" s="9"/>
      <c r="J12" s="9"/>
      <c r="K12" s="3"/>
      <c r="L12" s="4"/>
      <c r="M12" s="4"/>
      <c r="N12" s="4"/>
      <c r="O12" s="4"/>
      <c r="P12" s="4"/>
      <c r="Q12" s="4"/>
      <c r="R12" s="3"/>
      <c r="S12" s="16"/>
    </row>
    <row r="13" spans="1:19" s="1" customFormat="1" x14ac:dyDescent="0.25">
      <c r="A13" s="2" t="s">
        <v>10</v>
      </c>
      <c r="B13" s="2" t="s">
        <v>74</v>
      </c>
      <c r="C13" s="3"/>
      <c r="D13" s="4" t="s">
        <v>39</v>
      </c>
      <c r="E13" s="13"/>
      <c r="F13" s="13"/>
      <c r="G13" s="3"/>
      <c r="H13" s="10" t="s">
        <v>50</v>
      </c>
      <c r="I13" s="9">
        <v>39.912799</v>
      </c>
      <c r="J13" s="9">
        <v>-105.188587</v>
      </c>
      <c r="K13" s="3"/>
      <c r="L13" s="4" t="s">
        <v>16</v>
      </c>
      <c r="M13" s="4"/>
      <c r="N13" s="4"/>
      <c r="O13" s="4"/>
      <c r="P13" s="4"/>
      <c r="Q13" s="4"/>
      <c r="R13" s="3"/>
      <c r="S13" s="17" t="s">
        <v>109</v>
      </c>
    </row>
    <row r="14" spans="1:19" s="1" customFormat="1" x14ac:dyDescent="0.25">
      <c r="A14" s="2" t="s">
        <v>11</v>
      </c>
      <c r="B14" s="2" t="s">
        <v>75</v>
      </c>
      <c r="C14" s="3"/>
      <c r="D14" s="4" t="s">
        <v>39</v>
      </c>
      <c r="E14" s="13"/>
      <c r="F14" s="13"/>
      <c r="G14" s="3"/>
      <c r="H14" s="8"/>
      <c r="I14" s="9"/>
      <c r="J14" s="9"/>
      <c r="K14" s="3"/>
      <c r="L14" s="4"/>
      <c r="M14" s="4"/>
      <c r="N14" s="4"/>
      <c r="O14" s="4"/>
      <c r="P14" s="4"/>
      <c r="Q14" s="4"/>
      <c r="R14" s="3"/>
      <c r="S14" s="16"/>
    </row>
    <row r="15" spans="1:19" s="1" customFormat="1" x14ac:dyDescent="0.25">
      <c r="A15" s="2" t="s">
        <v>12</v>
      </c>
      <c r="B15" s="2" t="s">
        <v>76</v>
      </c>
      <c r="C15" s="3"/>
      <c r="D15" s="4" t="s">
        <v>37</v>
      </c>
      <c r="E15" s="13">
        <v>40.124741666666665</v>
      </c>
      <c r="F15" s="13">
        <v>-105.23698333333333</v>
      </c>
      <c r="G15" s="3"/>
      <c r="H15" s="8"/>
      <c r="I15" s="9"/>
      <c r="J15" s="9"/>
      <c r="K15" s="3"/>
      <c r="L15" s="4"/>
      <c r="M15" s="4"/>
      <c r="N15" s="4"/>
      <c r="O15" s="4"/>
      <c r="P15" s="4"/>
      <c r="Q15" s="4"/>
      <c r="R15" s="3"/>
      <c r="S15" s="16"/>
    </row>
    <row r="16" spans="1:19" s="1" customFormat="1" x14ac:dyDescent="0.25">
      <c r="A16" s="2" t="s">
        <v>13</v>
      </c>
      <c r="B16" s="2" t="s">
        <v>77</v>
      </c>
      <c r="C16" s="3"/>
      <c r="D16" s="4" t="s">
        <v>37</v>
      </c>
      <c r="E16" s="13">
        <v>39.638783333333336</v>
      </c>
      <c r="F16" s="13">
        <v>-105.13951</v>
      </c>
      <c r="G16" s="3"/>
      <c r="H16" s="10" t="s">
        <v>51</v>
      </c>
      <c r="I16" s="9">
        <v>39.638781000000002</v>
      </c>
      <c r="J16" s="9">
        <v>-105.13948000000001</v>
      </c>
      <c r="K16" s="3"/>
      <c r="L16" s="4" t="s">
        <v>16</v>
      </c>
      <c r="M16" s="4"/>
      <c r="N16" s="4"/>
      <c r="O16" s="4"/>
      <c r="P16" s="4"/>
      <c r="Q16" s="4"/>
      <c r="R16" s="3"/>
      <c r="S16" s="17" t="s">
        <v>111</v>
      </c>
    </row>
    <row r="17" spans="1:19" s="1" customFormat="1" x14ac:dyDescent="0.25">
      <c r="A17" s="2" t="s">
        <v>85</v>
      </c>
      <c r="B17" s="2" t="s">
        <v>78</v>
      </c>
      <c r="C17" s="3"/>
      <c r="D17" s="4" t="s">
        <v>37</v>
      </c>
      <c r="E17" s="13">
        <v>40.386366666666667</v>
      </c>
      <c r="F17" s="13">
        <v>-104.73745</v>
      </c>
      <c r="G17" s="3"/>
      <c r="H17" s="10" t="s">
        <v>52</v>
      </c>
      <c r="I17" s="9">
        <v>40.386367999999997</v>
      </c>
      <c r="J17" s="9">
        <v>-104.73744000000001</v>
      </c>
      <c r="K17" s="3"/>
      <c r="L17" s="4" t="s">
        <v>16</v>
      </c>
      <c r="M17" s="4"/>
      <c r="N17" s="4"/>
      <c r="O17" s="4"/>
      <c r="P17" s="4"/>
      <c r="Q17" s="4"/>
      <c r="R17" s="3"/>
      <c r="S17" s="17" t="s">
        <v>106</v>
      </c>
    </row>
    <row r="18" spans="1:19" s="1" customFormat="1" x14ac:dyDescent="0.25">
      <c r="A18" s="2" t="s">
        <v>14</v>
      </c>
      <c r="B18" s="2" t="s">
        <v>79</v>
      </c>
      <c r="C18" s="3"/>
      <c r="D18" s="4" t="s">
        <v>37</v>
      </c>
      <c r="E18" s="13">
        <v>40.441383333333334</v>
      </c>
      <c r="F18" s="13">
        <v>-104.63118333333334</v>
      </c>
      <c r="G18" s="3"/>
      <c r="H18" s="8"/>
      <c r="I18" s="9"/>
      <c r="J18" s="9"/>
      <c r="K18" s="3"/>
      <c r="L18" s="4"/>
      <c r="M18" s="4"/>
      <c r="N18" s="4"/>
      <c r="O18" s="4"/>
      <c r="P18" s="4"/>
      <c r="Q18" s="4"/>
      <c r="R18" s="3"/>
      <c r="S18" s="16"/>
    </row>
    <row r="19" spans="1:19" s="1" customFormat="1" x14ac:dyDescent="0.25">
      <c r="A19" s="2" t="s">
        <v>15</v>
      </c>
      <c r="B19" s="2" t="s">
        <v>80</v>
      </c>
      <c r="C19" s="3"/>
      <c r="D19" s="4" t="s">
        <v>37</v>
      </c>
      <c r="E19" s="13">
        <v>40.070853333333332</v>
      </c>
      <c r="F19" s="13">
        <v>-105.02753</v>
      </c>
      <c r="G19" s="3"/>
      <c r="H19" s="8"/>
      <c r="I19" s="9"/>
      <c r="J19" s="9"/>
      <c r="K19" s="3"/>
      <c r="L19" s="4"/>
      <c r="M19" s="4"/>
      <c r="N19" s="4"/>
      <c r="O19" s="4"/>
      <c r="P19" s="4"/>
      <c r="Q19" s="4"/>
      <c r="R19" s="3"/>
      <c r="S19" s="16"/>
    </row>
    <row r="20" spans="1:19" s="1" customFormat="1" x14ac:dyDescent="0.25">
      <c r="A20" s="5" t="s">
        <v>27</v>
      </c>
      <c r="B20" s="5" t="s">
        <v>81</v>
      </c>
      <c r="C20" s="3"/>
      <c r="D20" s="6" t="s">
        <v>39</v>
      </c>
      <c r="E20" s="14"/>
      <c r="F20" s="14"/>
      <c r="G20" s="3"/>
      <c r="H20" s="11" t="s">
        <v>53</v>
      </c>
      <c r="I20" s="12">
        <v>39.541482000000002</v>
      </c>
      <c r="J20" s="12">
        <v>-105.298366</v>
      </c>
      <c r="K20" s="3"/>
      <c r="L20" s="6" t="s">
        <v>16</v>
      </c>
      <c r="M20" s="6"/>
      <c r="N20" s="6"/>
      <c r="O20" s="6"/>
      <c r="P20" s="6"/>
      <c r="Q20" s="6"/>
      <c r="R20" s="3"/>
      <c r="S20" s="18" t="s">
        <v>91</v>
      </c>
    </row>
    <row r="21" spans="1:19" s="1" customFormat="1" x14ac:dyDescent="0.25">
      <c r="A21" s="5" t="s">
        <v>18</v>
      </c>
      <c r="B21" s="5" t="s">
        <v>81</v>
      </c>
      <c r="C21" s="3"/>
      <c r="D21" s="6" t="s">
        <v>39</v>
      </c>
      <c r="E21" s="14"/>
      <c r="F21" s="14"/>
      <c r="G21" s="3"/>
      <c r="H21" s="11" t="s">
        <v>62</v>
      </c>
      <c r="I21" s="12">
        <v>39.9572</v>
      </c>
      <c r="J21" s="12">
        <v>-105.23847000000001</v>
      </c>
      <c r="K21" s="3"/>
      <c r="L21" s="6" t="s">
        <v>16</v>
      </c>
      <c r="M21" s="6"/>
      <c r="N21" s="6"/>
      <c r="O21" s="6"/>
      <c r="P21" s="6"/>
      <c r="Q21" s="6"/>
      <c r="R21" s="3"/>
      <c r="S21" s="18" t="s">
        <v>94</v>
      </c>
    </row>
    <row r="22" spans="1:19" s="1" customFormat="1" x14ac:dyDescent="0.25">
      <c r="A22" s="5" t="s">
        <v>28</v>
      </c>
      <c r="B22" s="5" t="s">
        <v>81</v>
      </c>
      <c r="C22" s="3"/>
      <c r="D22" s="6" t="s">
        <v>39</v>
      </c>
      <c r="E22" s="14"/>
      <c r="F22" s="14"/>
      <c r="G22" s="3"/>
      <c r="H22" s="11" t="s">
        <v>54</v>
      </c>
      <c r="I22" s="12">
        <v>39.826006999999997</v>
      </c>
      <c r="J22" s="12">
        <v>-104.937438</v>
      </c>
      <c r="K22" s="3"/>
      <c r="L22" s="6"/>
      <c r="M22" s="6"/>
      <c r="N22" s="6"/>
      <c r="O22" s="6"/>
      <c r="P22" s="6" t="s">
        <v>16</v>
      </c>
      <c r="Q22" s="6"/>
      <c r="R22" s="3"/>
      <c r="S22" s="18" t="s">
        <v>96</v>
      </c>
    </row>
    <row r="23" spans="1:19" s="1" customFormat="1" x14ac:dyDescent="0.25">
      <c r="A23" s="5" t="s">
        <v>30</v>
      </c>
      <c r="B23" s="5" t="s">
        <v>81</v>
      </c>
      <c r="C23" s="3"/>
      <c r="D23" s="6" t="s">
        <v>39</v>
      </c>
      <c r="E23" s="14"/>
      <c r="F23" s="14"/>
      <c r="G23" s="3"/>
      <c r="H23" s="11" t="s">
        <v>56</v>
      </c>
      <c r="I23" s="12">
        <v>39.738577999999997</v>
      </c>
      <c r="J23" s="12">
        <v>-104.939925</v>
      </c>
      <c r="K23" s="3"/>
      <c r="L23" s="6"/>
      <c r="M23" s="6"/>
      <c r="N23" s="6"/>
      <c r="O23" s="6"/>
      <c r="P23" s="6" t="s">
        <v>16</v>
      </c>
      <c r="Q23" s="6"/>
      <c r="R23" s="3"/>
      <c r="S23" s="18" t="s">
        <v>100</v>
      </c>
    </row>
    <row r="24" spans="1:19" s="1" customFormat="1" x14ac:dyDescent="0.25">
      <c r="A24" s="5" t="s">
        <v>86</v>
      </c>
      <c r="B24" s="5" t="s">
        <v>81</v>
      </c>
      <c r="C24" s="3"/>
      <c r="D24" s="6" t="s">
        <v>39</v>
      </c>
      <c r="E24" s="14"/>
      <c r="F24" s="14"/>
      <c r="G24" s="3"/>
      <c r="H24" s="11" t="s">
        <v>58</v>
      </c>
      <c r="I24" s="12">
        <v>40.577469999999998</v>
      </c>
      <c r="J24" s="12">
        <v>-105.07892</v>
      </c>
      <c r="K24" s="3"/>
      <c r="L24" s="6" t="s">
        <v>16</v>
      </c>
      <c r="M24" s="6"/>
      <c r="N24" s="6" t="s">
        <v>16</v>
      </c>
      <c r="O24" s="6"/>
      <c r="P24" s="6"/>
      <c r="Q24" s="6"/>
      <c r="R24" s="3"/>
      <c r="S24" s="18" t="s">
        <v>101</v>
      </c>
    </row>
    <row r="25" spans="1:19" s="1" customFormat="1" x14ac:dyDescent="0.25">
      <c r="A25" s="5" t="s">
        <v>87</v>
      </c>
      <c r="B25" s="5" t="s">
        <v>81</v>
      </c>
      <c r="C25" s="3"/>
      <c r="D25" s="6" t="s">
        <v>39</v>
      </c>
      <c r="E25" s="14"/>
      <c r="F25" s="14"/>
      <c r="G25" s="3"/>
      <c r="H25" s="11" t="s">
        <v>59</v>
      </c>
      <c r="I25" s="12">
        <v>40.571280999999999</v>
      </c>
      <c r="J25" s="12">
        <v>-105.07997400000001</v>
      </c>
      <c r="K25" s="3"/>
      <c r="L25" s="6"/>
      <c r="M25" s="6"/>
      <c r="N25" s="6"/>
      <c r="O25" s="6"/>
      <c r="P25" s="6" t="s">
        <v>16</v>
      </c>
      <c r="Q25" s="6" t="s">
        <v>16</v>
      </c>
      <c r="R25" s="3"/>
      <c r="S25" s="18" t="s">
        <v>102</v>
      </c>
    </row>
    <row r="26" spans="1:19" s="1" customFormat="1" x14ac:dyDescent="0.25">
      <c r="A26" s="5" t="s">
        <v>89</v>
      </c>
      <c r="B26" s="5" t="s">
        <v>81</v>
      </c>
      <c r="C26" s="3"/>
      <c r="D26" s="6" t="s">
        <v>39</v>
      </c>
      <c r="E26" s="14"/>
      <c r="F26" s="14"/>
      <c r="G26" s="3"/>
      <c r="H26" s="11" t="s">
        <v>61</v>
      </c>
      <c r="I26" s="12">
        <v>40.423431999999998</v>
      </c>
      <c r="J26" s="12">
        <v>-104.69479</v>
      </c>
      <c r="K26" s="3"/>
      <c r="L26" s="6"/>
      <c r="M26" s="6"/>
      <c r="N26" s="6" t="s">
        <v>16</v>
      </c>
      <c r="O26" s="6"/>
      <c r="P26" s="6"/>
      <c r="Q26" s="6"/>
      <c r="R26" s="3"/>
      <c r="S26" s="18" t="s">
        <v>104</v>
      </c>
    </row>
    <row r="27" spans="1:19" s="1" customFormat="1" x14ac:dyDescent="0.25">
      <c r="A27" s="5" t="s">
        <v>88</v>
      </c>
      <c r="B27" s="5" t="s">
        <v>81</v>
      </c>
      <c r="C27" s="3"/>
      <c r="D27" s="6" t="s">
        <v>39</v>
      </c>
      <c r="E27" s="14"/>
      <c r="F27" s="14"/>
      <c r="G27" s="3"/>
      <c r="H27" s="11" t="s">
        <v>60</v>
      </c>
      <c r="I27" s="12">
        <v>40.414876999999997</v>
      </c>
      <c r="J27" s="12">
        <v>-104.70693</v>
      </c>
      <c r="K27" s="3"/>
      <c r="L27" s="6"/>
      <c r="M27" s="6"/>
      <c r="N27" s="6"/>
      <c r="O27" s="6"/>
      <c r="P27" s="6" t="s">
        <v>16</v>
      </c>
      <c r="Q27" s="6"/>
      <c r="R27" s="3"/>
      <c r="S27" s="18" t="s">
        <v>105</v>
      </c>
    </row>
    <row r="28" spans="1:19" s="1" customFormat="1" x14ac:dyDescent="0.25">
      <c r="A28" s="5" t="s">
        <v>29</v>
      </c>
      <c r="B28" s="5" t="s">
        <v>81</v>
      </c>
      <c r="C28" s="3"/>
      <c r="D28" s="6" t="s">
        <v>39</v>
      </c>
      <c r="E28" s="14"/>
      <c r="F28" s="14"/>
      <c r="G28" s="3"/>
      <c r="H28" s="11" t="s">
        <v>55</v>
      </c>
      <c r="I28" s="12">
        <v>40.164575999999997</v>
      </c>
      <c r="J28" s="12">
        <v>-105.10085599999999</v>
      </c>
      <c r="K28" s="3"/>
      <c r="L28" s="6"/>
      <c r="M28" s="6"/>
      <c r="N28" s="6"/>
      <c r="O28" s="6"/>
      <c r="P28" s="6" t="s">
        <v>16</v>
      </c>
      <c r="Q28" s="6"/>
      <c r="R28" s="3"/>
      <c r="S28" s="18" t="s">
        <v>107</v>
      </c>
    </row>
    <row r="29" spans="1:19" s="1" customFormat="1" x14ac:dyDescent="0.25">
      <c r="A29" s="5" t="s">
        <v>31</v>
      </c>
      <c r="B29" s="5" t="s">
        <v>81</v>
      </c>
      <c r="C29" s="3"/>
      <c r="D29" s="6" t="s">
        <v>39</v>
      </c>
      <c r="E29" s="14"/>
      <c r="F29" s="14"/>
      <c r="G29" s="3"/>
      <c r="H29" s="11" t="s">
        <v>57</v>
      </c>
      <c r="I29" s="12">
        <v>39.838199000000003</v>
      </c>
      <c r="J29" s="12">
        <v>-104.94983999999999</v>
      </c>
      <c r="K29" s="3"/>
      <c r="L29" s="6" t="s">
        <v>16</v>
      </c>
      <c r="M29" s="6" t="s">
        <v>16</v>
      </c>
      <c r="N29" s="6" t="s">
        <v>16</v>
      </c>
      <c r="O29" s="6" t="s">
        <v>16</v>
      </c>
      <c r="P29" s="6"/>
      <c r="Q29" s="6" t="s">
        <v>16</v>
      </c>
      <c r="R29" s="3"/>
      <c r="S29" s="18" t="s">
        <v>110</v>
      </c>
    </row>
    <row r="31" spans="1:19" x14ac:dyDescent="0.25">
      <c r="A31" s="20" t="s">
        <v>112</v>
      </c>
    </row>
    <row r="32" spans="1:19" x14ac:dyDescent="0.25">
      <c r="A32" s="20" t="s">
        <v>113</v>
      </c>
    </row>
  </sheetData>
  <pageMargins left="0.7" right="0.7" top="0.75" bottom="0.75" header="0.3" footer="0.3"/>
  <pageSetup orientation="portrait" r:id="rId1"/>
  <ignoredErrors>
    <ignoredError sqref="H22 H28:H29 H2:H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2"/>
  <sheetViews>
    <sheetView workbookViewId="0">
      <selection activeCell="R8" sqref="R8"/>
    </sheetView>
  </sheetViews>
  <sheetFormatPr defaultRowHeight="15" x14ac:dyDescent="0.25"/>
  <cols>
    <col min="13" max="16" width="0" hidden="1" customWidth="1"/>
  </cols>
  <sheetData>
    <row r="1" spans="3:17" x14ac:dyDescent="0.25">
      <c r="C1" t="s">
        <v>32</v>
      </c>
      <c r="D1" t="s">
        <v>33</v>
      </c>
      <c r="K1" t="s">
        <v>34</v>
      </c>
      <c r="L1" t="s">
        <v>35</v>
      </c>
      <c r="Q1" t="s">
        <v>36</v>
      </c>
    </row>
    <row r="2" spans="3:17" x14ac:dyDescent="0.25">
      <c r="C2">
        <v>40</v>
      </c>
      <c r="D2">
        <v>-105</v>
      </c>
      <c r="K2">
        <v>40.1</v>
      </c>
      <c r="L2">
        <v>-105.1</v>
      </c>
      <c r="M2">
        <f>ABS(K2-C2)</f>
        <v>0.10000000000000142</v>
      </c>
      <c r="N2">
        <f>M2*111.12</f>
        <v>11.112000000000158</v>
      </c>
      <c r="O2">
        <f>ABS(D2-L2)</f>
        <v>9.9999999999994316E-2</v>
      </c>
      <c r="P2">
        <f>COS(RADIANS((C2+K2)/2))*O2*111.12</f>
        <v>8.5060494683347141</v>
      </c>
      <c r="Q2">
        <f>SQRT(N2^2+P2^2)</f>
        <v>13.993906586716976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mashook</dc:creator>
  <cp:lastModifiedBy>mashook</cp:lastModifiedBy>
  <dcterms:created xsi:type="dcterms:W3CDTF">2014-08-29T13:49:58Z</dcterms:created>
  <dcterms:modified xsi:type="dcterms:W3CDTF">2014-09-17T15:45:27Z</dcterms:modified>
</cp:coreProperties>
</file>